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xr:revisionPtr revIDLastSave="0" documentId="8_{67FB552C-D326-1F44-8A76-114F38E076CC}" xr6:coauthVersionLast="45" xr6:coauthVersionMax="45" xr10:uidLastSave="{00000000-0000-0000-0000-000000000000}"/>
  <bookViews>
    <workbookView xWindow="0" yWindow="0" windowWidth="0" windowHeight="0" activeTab="1" xr2:uid="{00000000-000D-0000-FFFF-FFFF00000000}"/>
  </bookViews>
  <sheets>
    <sheet name="URAIAN TUGAS SKP" sheetId="1" r:id="rId1"/>
    <sheet name="LapHar" sheetId="2" r:id="rId2"/>
    <sheet name="Hitung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D14" i="3"/>
  <c r="F5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I43" i="2"/>
  <c r="I18" i="2"/>
</calcChain>
</file>

<file path=xl/sharedStrings.xml><?xml version="1.0" encoding="utf-8"?>
<sst xmlns="http://schemas.openxmlformats.org/spreadsheetml/2006/main" count="226" uniqueCount="165">
  <si>
    <t>URAIAN TUGAS SKP (TIDAK UNTUK DICETAK)</t>
  </si>
  <si>
    <t>NO</t>
  </si>
  <si>
    <t>URAIAN TUGAS</t>
  </si>
  <si>
    <t>KUANTITAS/OUTPUT</t>
  </si>
  <si>
    <t>WAKTU</t>
  </si>
  <si>
    <t>RENCANA CAPAIAN BULANAN</t>
  </si>
  <si>
    <t>JUMLAH</t>
  </si>
  <si>
    <t>KUANTITAS</t>
  </si>
  <si>
    <t>OUTPUT</t>
  </si>
  <si>
    <t>Angka</t>
  </si>
  <si>
    <t>Hari / Bulan / Tahun</t>
  </si>
  <si>
    <t>JAN</t>
  </si>
  <si>
    <t>FEB</t>
  </si>
  <si>
    <t>MAR</t>
  </si>
  <si>
    <t>APR</t>
  </si>
  <si>
    <t>MAY</t>
  </si>
  <si>
    <t>JUN</t>
  </si>
  <si>
    <t>JUL</t>
  </si>
  <si>
    <t>AGS</t>
  </si>
  <si>
    <t>SEP</t>
  </si>
  <si>
    <t>OKT</t>
  </si>
  <si>
    <t>NOV</t>
  </si>
  <si>
    <t>DES</t>
  </si>
  <si>
    <t>MERUMUSKAN KEBIJAKAN MANAJEMEN KEPEGAWAIAN DAERAH</t>
  </si>
  <si>
    <t>DOKUMEN</t>
  </si>
  <si>
    <t>BULAN</t>
  </si>
  <si>
    <t>MELAKSANAKAN KEBIJAKAN MANAJEMEN KEPEGAWAIAN DAERAH</t>
  </si>
  <si>
    <t>LAPORAN</t>
  </si>
  <si>
    <t>MENGEVALUASI PELAKSANAAN KEBIJAKAN MANAJEMEN KEPEGAWAIAN DAERAH</t>
  </si>
  <si>
    <t xml:space="preserve">MENGKOORDINASIKAN PELAKSANAAN ADMINISTRASI PENGELOLAAN TEKNIS MANAJEMEN KEPEGAWAIAN DAERAH </t>
  </si>
  <si>
    <t>MENGKOORDINASIKAN PEMBINAAN DAN PELAKSANAAN ADMINSTRASI PERKANTORAN LINGKUP BADAN KEPEGAWAIAN DAERAH</t>
  </si>
  <si>
    <t xml:space="preserve">MENGKOORDINASIKAN PEMBINAAN DAN PELAKSANAAN ADMINISTRASI DAN KEGIATAN KEKORPRIAN PROVINSI SULAWESI TENGAH </t>
  </si>
  <si>
    <t>LAPORAN DAN PENILAIAN PRODUKTIVITAS KERJA</t>
  </si>
  <si>
    <t xml:space="preserve">NAMA/NIP                                                                                                   </t>
  </si>
  <si>
    <t>: RAHMAT / 196411051993091001</t>
  </si>
  <si>
    <t xml:space="preserve">JABATAN                                                                                                            </t>
  </si>
  <si>
    <t>: KEPALA BKD PROV. SULTENG</t>
  </si>
  <si>
    <t xml:space="preserve">NAMA ATASAN LANGSUNG                                                       </t>
  </si>
  <si>
    <t>: DR. H. MOHAMAD HIDAYAT, M.Si.</t>
  </si>
  <si>
    <t xml:space="preserve">JABATAN ATASAN LANGSUNG                                                          </t>
  </si>
  <si>
    <t>: SEKRETARIS PROVINSI SULAWESI TENGAH</t>
  </si>
  <si>
    <t xml:space="preserve">HARI/TANGGAL                                                                                                       </t>
  </si>
  <si>
    <t>: Senin, 3 Februari 2020</t>
  </si>
  <si>
    <t>URAIAN/TUGAS</t>
  </si>
  <si>
    <t>HASIL KINERJA PROSES HARIAN</t>
  </si>
  <si>
    <t>KET</t>
  </si>
  <si>
    <t>JABATAN/KINERJA</t>
  </si>
  <si>
    <t>KINERJA PELAKSANAAN TUGAS</t>
  </si>
  <si>
    <t>TUGAS DINAS</t>
  </si>
  <si>
    <t xml:space="preserve">TIDAK MASUK KERJA </t>
  </si>
  <si>
    <t>NILAI</t>
  </si>
  <si>
    <t>PROSES BULANAN</t>
  </si>
  <si>
    <t xml:space="preserve">URAIAN </t>
  </si>
  <si>
    <t>HASIL</t>
  </si>
  <si>
    <t>LUAR (%)</t>
  </si>
  <si>
    <t>ATAU SECARA NYATA TIDAK</t>
  </si>
  <si>
    <t>AKHIR (%)</t>
  </si>
  <si>
    <t xml:space="preserve"> KINERJA (%)</t>
  </si>
  <si>
    <t xml:space="preserve"> MELAKSANAKAN TUGAS (%)</t>
  </si>
  <si>
    <t>08.00 - 16.00</t>
  </si>
  <si>
    <t>MENGKOORDINASIKAN PELAKSANAAN ADMINISTRASI PENGELOLAAN TEKNIS MANAJEMEN KEPEGAWAIAN DAERAH</t>
  </si>
  <si>
    <t>Koordinasi internal BKD, monitor penginputan e formasi &amp; persiapan pansel JPT</t>
  </si>
  <si>
    <t>PEJABAT PENILAI,</t>
  </si>
  <si>
    <t>YANG MEMBUAT LAPORAN,</t>
  </si>
  <si>
    <t>DR. H. MOHAMAD HIDAYAT, M.Si</t>
  </si>
  <si>
    <t>RAHMAT, SH, M.Si</t>
  </si>
  <si>
    <t>NIP. 197010081989031002</t>
  </si>
  <si>
    <t xml:space="preserve">NIP. </t>
  </si>
  <si>
    <t>: Selasa, 4 Februari 2020</t>
  </si>
  <si>
    <t>Perjalanan Dinas Dalam Daerah</t>
  </si>
  <si>
    <t>Tabel Bantu</t>
  </si>
  <si>
    <t>Nama</t>
  </si>
  <si>
    <t>TPP 2020</t>
  </si>
  <si>
    <t>Produktifitas Kerja (Proja)</t>
  </si>
  <si>
    <t>Disiplin Kerja (Dirja)</t>
  </si>
  <si>
    <t>Pajak</t>
  </si>
  <si>
    <t>Hari Tidak Masuk (Total 1 Bln)</t>
  </si>
  <si>
    <t>Tidak Apel Pagi/Upacara (Total 1 Bln)</t>
  </si>
  <si>
    <t>Terlambat Masuk (Total 1 Bln)</t>
  </si>
  <si>
    <t>Pulang Cepat (Total 1 Bln)</t>
  </si>
  <si>
    <t>Hukuman Disiplin</t>
  </si>
  <si>
    <t>Menambah Cuti Bersama</t>
  </si>
  <si>
    <t>Jumlah Hari Kerja (HK) atau Aktifitas</t>
  </si>
  <si>
    <t>Gol</t>
  </si>
  <si>
    <t>%</t>
  </si>
  <si>
    <t>Silahkan diutak atik</t>
  </si>
  <si>
    <t>a</t>
  </si>
  <si>
    <t>b</t>
  </si>
  <si>
    <t>c</t>
  </si>
  <si>
    <t>d</t>
  </si>
  <si>
    <t>e</t>
  </si>
  <si>
    <t>f</t>
  </si>
  <si>
    <t>g</t>
  </si>
  <si>
    <t>Jangan Dikore..marah nanti</t>
  </si>
  <si>
    <t>RAHMAT</t>
  </si>
  <si>
    <t>IV</t>
  </si>
  <si>
    <t>ringan</t>
  </si>
  <si>
    <t>Tabel Utama</t>
  </si>
  <si>
    <t>TPP Produktifitas Kerja (60%)</t>
  </si>
  <si>
    <t>TPP Disiplin Kerja (40%)</t>
  </si>
  <si>
    <t>Menambah Hari Cuti Bersama</t>
  </si>
  <si>
    <t>TPP Kotor (Rp)</t>
  </si>
  <si>
    <t>PPh (Rp)</t>
  </si>
  <si>
    <t>TPP Bersih (Rp)</t>
  </si>
  <si>
    <t>Jumlah (%)</t>
  </si>
  <si>
    <t>TPP Produktifitas Kerja (Rp)</t>
  </si>
  <si>
    <t>Tidak Masuk Kerja (%)</t>
  </si>
  <si>
    <t>Tidak Apel Pagi/Upacara (%)</t>
  </si>
  <si>
    <t>Terlambat Masuk Kerja (%)</t>
  </si>
  <si>
    <t>Pulang Sebelum Waktunya (%)</t>
  </si>
  <si>
    <t>Total Pengurangan (%)</t>
  </si>
  <si>
    <t>TPP Disiplin Kerja (Rp)</t>
  </si>
  <si>
    <t>Total (%)</t>
  </si>
  <si>
    <t>Total Pengurangan (Rp)</t>
  </si>
  <si>
    <t>8 (4+5+6+7)</t>
  </si>
  <si>
    <t>14 (3+9-11-13)</t>
  </si>
  <si>
    <t>16 (14-15)</t>
  </si>
  <si>
    <t>Total</t>
  </si>
  <si>
    <t>Hasil dari :</t>
  </si>
  <si>
    <t>1=5%</t>
  </si>
  <si>
    <t>1=2%</t>
  </si>
  <si>
    <t>Total Lambat</t>
  </si>
  <si>
    <t>Total Pulang Cepat</t>
  </si>
  <si>
    <t>Pasal 29</t>
  </si>
  <si>
    <t>Sesuai Gol</t>
  </si>
  <si>
    <t>Klm 2 dibagi</t>
  </si>
  <si>
    <t>2=10%</t>
  </si>
  <si>
    <t>2=4%</t>
  </si>
  <si>
    <t>1-30 = 0.5%</t>
  </si>
  <si>
    <t>Nilai TPP Dirja</t>
  </si>
  <si>
    <t>Klm 10 kali</t>
  </si>
  <si>
    <t>1=25%</t>
  </si>
  <si>
    <t>Klm 12 kali TPP</t>
  </si>
  <si>
    <t>Nilai</t>
  </si>
  <si>
    <t>Jmlh HK</t>
  </si>
  <si>
    <t>dst</t>
  </si>
  <si>
    <t>31-60= 1%</t>
  </si>
  <si>
    <t>31-60 = 1%</t>
  </si>
  <si>
    <t>kurang Klm 8</t>
  </si>
  <si>
    <t>TPP</t>
  </si>
  <si>
    <t>2=50%</t>
  </si>
  <si>
    <t>Akhir</t>
  </si>
  <si>
    <t>atau Aktifitas</t>
  </si>
  <si>
    <t>61-90 = 1.25%</t>
  </si>
  <si>
    <t>kali Nilai TPP</t>
  </si>
  <si>
    <t>Pasal 28</t>
  </si>
  <si>
    <t>Laphar</t>
  </si>
  <si>
    <t>dikali nilai</t>
  </si>
  <si>
    <t>&gt; 91 = 1.5%</t>
  </si>
  <si>
    <t>Dirja</t>
  </si>
  <si>
    <t>Ringan 20% :</t>
  </si>
  <si>
    <t>TPP Proja</t>
  </si>
  <si>
    <t>Teguran Lisan, 2 Bln</t>
  </si>
  <si>
    <t>Teguran Tertulis, 3 Bln</t>
  </si>
  <si>
    <t>Pernyataan Tidak Puas, 4 Bln</t>
  </si>
  <si>
    <t>Sedang 30% :</t>
  </si>
  <si>
    <t>Tunda KGB 1 Thn, 5 Bln</t>
  </si>
  <si>
    <t>Tunda Pangkat 1 Thn, 6 Bln</t>
  </si>
  <si>
    <t>Turun Pangkat 1 Thn, 7 Bln</t>
  </si>
  <si>
    <t>Berat  40% :</t>
  </si>
  <si>
    <t>Turun Pangkat 3 Thn, 8 Bln</t>
  </si>
  <si>
    <t>Turun Jabatan, 9 Bln</t>
  </si>
  <si>
    <t>Bebas Jabatan, 10 Bln</t>
  </si>
  <si>
    <t>Kepala Perangkat Daerah</t>
  </si>
  <si>
    <t>Bendahara,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</si>
</sst>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rgb="FF000000"/>
      <name val="Calibri"/>
    </font>
    <font>
      <sz val="12"/>
      <color rgb="FF000000"/>
      <name val="Arial Narrow"/>
    </font>
    <font>
      <b/>
      <sz val="12"/>
      <color rgb="FF000000"/>
      <name val="Arial Narrow"/>
    </font>
    <font>
      <sz val="11"/>
      <name val="Calibri"/>
    </font>
    <font>
      <sz val="16"/>
      <color rgb="FF000000"/>
      <name val="Arial Narrow"/>
    </font>
    <font>
      <sz val="14"/>
      <color rgb="FF000000"/>
      <name val="Arial Narrow"/>
    </font>
    <font>
      <u/>
      <sz val="12"/>
      <color rgb="FF000000"/>
      <name val="Arial Narrow"/>
    </font>
    <font>
      <sz val="12"/>
      <color rgb="FF000000"/>
      <name val="Arial Black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0" fontId="1" fillId="3" borderId="13" xfId="0" applyFont="1" applyFill="1" applyBorder="1"/>
    <xf numFmtId="0" fontId="1" fillId="2" borderId="13" xfId="0" applyFont="1" applyFill="1" applyBorder="1"/>
    <xf numFmtId="0" fontId="1" fillId="3" borderId="7" xfId="0" applyFont="1" applyFill="1" applyBorder="1"/>
    <xf numFmtId="164" fontId="1" fillId="3" borderId="7" xfId="0" applyNumberFormat="1" applyFont="1" applyFill="1" applyBorder="1"/>
    <xf numFmtId="164" fontId="1" fillId="2" borderId="7" xfId="0" applyNumberFormat="1" applyFont="1" applyFill="1" applyBorder="1"/>
    <xf numFmtId="9" fontId="1" fillId="3" borderId="7" xfId="0" applyNumberFormat="1" applyFont="1" applyFill="1" applyBorder="1"/>
    <xf numFmtId="1" fontId="1" fillId="3" borderId="7" xfId="0" applyNumberFormat="1" applyFont="1" applyFill="1" applyBorder="1"/>
    <xf numFmtId="164" fontId="1" fillId="0" borderId="0" xfId="0" applyNumberFormat="1" applyFont="1"/>
    <xf numFmtId="9" fontId="1" fillId="0" borderId="0" xfId="0" applyNumberFormat="1" applyFont="1"/>
    <xf numFmtId="1" fontId="1" fillId="0" borderId="0" xfId="0" applyNumberFormat="1" applyFont="1"/>
    <xf numFmtId="9" fontId="1" fillId="0" borderId="7" xfId="0" applyNumberFormat="1" applyFont="1" applyBorder="1"/>
    <xf numFmtId="164" fontId="1" fillId="0" borderId="7" xfId="0" applyNumberFormat="1" applyFont="1" applyBorder="1"/>
    <xf numFmtId="10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0" fontId="1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2000250</xdr:colOff>
      <xdr:row>5</xdr:row>
      <xdr:rowOff>85725</xdr:rowOff>
    </xdr:from>
    <xdr:ext cx="180975" cy="257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8132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 fLocksWithSheet="0"/>
  </xdr:oneCellAnchor>
  <xdr:oneCellAnchor>
    <xdr:from>
      <xdr:col>3</xdr:col>
      <xdr:colOff>2000250</xdr:colOff>
      <xdr:row>30</xdr:row>
      <xdr:rowOff>85725</xdr:rowOff>
    </xdr:from>
    <xdr:ext cx="180975" cy="257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2844" y="11453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771525</xdr:colOff>
      <xdr:row>5</xdr:row>
      <xdr:rowOff>95250</xdr:rowOff>
    </xdr:from>
    <xdr:ext cx="819150" cy="1562100"/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10318750" y="1301750"/>
          <a:ext cx="814917" cy="1576917"/>
        </a:xfrm>
        <a:prstGeom prst="straightConnector1">
          <a:avLst/>
        </a:prstGeom>
        <a:ln w="28575">
          <a:solidFill>
            <a:schemeClr val="accent1">
              <a:shade val="95000"/>
              <a:satMod val="105000"/>
            </a:schemeClr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10</xdr:col>
      <xdr:colOff>704850</xdr:colOff>
      <xdr:row>5</xdr:row>
      <xdr:rowOff>95250</xdr:rowOff>
    </xdr:from>
    <xdr:ext cx="1466850" cy="1857375"/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561917" y="1305988"/>
          <a:ext cx="1464734" cy="1869016"/>
        </a:xfrm>
        <a:prstGeom prst="straightConnector1">
          <a:avLst/>
        </a:prstGeom>
        <a:ln w="28575">
          <a:solidFill>
            <a:srgbClr val="FFC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7</xdr:col>
      <xdr:colOff>771525</xdr:colOff>
      <xdr:row>5</xdr:row>
      <xdr:rowOff>66675</xdr:rowOff>
    </xdr:from>
    <xdr:ext cx="3343275" cy="2124075"/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5767917" y="1278454"/>
          <a:ext cx="3342217" cy="2139946"/>
        </a:xfrm>
        <a:prstGeom prst="straightConnector1">
          <a:avLst/>
        </a:prstGeom>
        <a:ln w="28575">
          <a:solidFill>
            <a:srgbClr val="00B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733425</xdr:colOff>
      <xdr:row>5</xdr:row>
      <xdr:rowOff>57150</xdr:rowOff>
    </xdr:from>
    <xdr:ext cx="3343275" cy="2124075"/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4671483" y="1272104"/>
          <a:ext cx="3342217" cy="213994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504825</xdr:colOff>
      <xdr:row>5</xdr:row>
      <xdr:rowOff>47625</xdr:rowOff>
    </xdr:from>
    <xdr:ext cx="3981450" cy="1962150"/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3598333" y="1255161"/>
          <a:ext cx="3985685" cy="1972745"/>
        </a:xfrm>
        <a:prstGeom prst="straightConnector1">
          <a:avLst/>
        </a:prstGeom>
        <a:ln w="28575">
          <a:solidFill>
            <a:srgbClr val="7030A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4</xdr:col>
      <xdr:colOff>133350</xdr:colOff>
      <xdr:row>5</xdr:row>
      <xdr:rowOff>104775</xdr:rowOff>
    </xdr:from>
    <xdr:ext cx="3981450" cy="1962150"/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2385483" y="1312311"/>
          <a:ext cx="3985685" cy="1972745"/>
        </a:xfrm>
        <a:prstGeom prst="straightConnector1">
          <a:avLst/>
        </a:prstGeom>
        <a:ln w="28575">
          <a:solidFill>
            <a:srgbClr val="FF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workbookViewId="0"/>
  </sheetViews>
  <sheetFormatPr defaultColWidth="14.390625" defaultRowHeight="15" customHeight="1" x14ac:dyDescent="0.2"/>
  <cols>
    <col min="1" max="1" width="4.83984375" customWidth="1"/>
    <col min="2" max="2" width="126.31640625" customWidth="1"/>
    <col min="3" max="4" width="20.84765625" customWidth="1"/>
    <col min="5" max="5" width="8.47265625" customWidth="1"/>
    <col min="6" max="6" width="20.04296875" customWidth="1"/>
    <col min="7" max="7" width="4.83984375" customWidth="1"/>
    <col min="8" max="8" width="4.9765625" customWidth="1"/>
    <col min="9" max="9" width="5.51171875" customWidth="1"/>
    <col min="10" max="10" width="5.109375" customWidth="1"/>
    <col min="11" max="11" width="5.24609375" customWidth="1"/>
    <col min="12" max="12" width="4.9765625" customWidth="1"/>
    <col min="13" max="13" width="4.5703125" customWidth="1"/>
    <col min="14" max="14" width="5.109375" customWidth="1"/>
    <col min="15" max="15" width="4.9765625" customWidth="1"/>
    <col min="16" max="16" width="5.109375" customWidth="1"/>
    <col min="17" max="17" width="5.24609375" customWidth="1"/>
    <col min="18" max="18" width="5.109375" customWidth="1"/>
    <col min="19" max="19" width="8.875" customWidth="1"/>
  </cols>
  <sheetData>
    <row r="1" spans="1:1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">
      <c r="A4" s="54" t="s">
        <v>1</v>
      </c>
      <c r="B4" s="54" t="s">
        <v>2</v>
      </c>
      <c r="C4" s="55" t="s">
        <v>3</v>
      </c>
      <c r="D4" s="53"/>
      <c r="E4" s="55" t="s">
        <v>4</v>
      </c>
      <c r="F4" s="53"/>
      <c r="G4" s="51" t="s">
        <v>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49" t="s">
        <v>6</v>
      </c>
    </row>
    <row r="5" spans="1:19" ht="15.75" customHeight="1" x14ac:dyDescent="0.2">
      <c r="A5" s="50"/>
      <c r="B5" s="50"/>
      <c r="C5" s="4" t="s">
        <v>7</v>
      </c>
      <c r="D5" s="4" t="s">
        <v>8</v>
      </c>
      <c r="E5" s="4" t="s">
        <v>9</v>
      </c>
      <c r="F5" s="5" t="s">
        <v>10</v>
      </c>
      <c r="G5" s="3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50"/>
    </row>
    <row r="6" spans="1:19" ht="15.75" customHeight="1" x14ac:dyDescent="0.2">
      <c r="A6" s="7">
        <v>1</v>
      </c>
      <c r="B6" s="8" t="s">
        <v>23</v>
      </c>
      <c r="C6" s="9">
        <v>5</v>
      </c>
      <c r="D6" s="10" t="s">
        <v>24</v>
      </c>
      <c r="E6" s="10">
        <v>12</v>
      </c>
      <c r="F6" s="10" t="s">
        <v>25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/>
    </row>
    <row r="7" spans="1:19" ht="15.75" customHeight="1" x14ac:dyDescent="0.2">
      <c r="A7" s="12"/>
      <c r="B7" s="11"/>
      <c r="C7" s="13"/>
      <c r="D7" s="14"/>
      <c r="E7" s="14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5.75" customHeight="1" x14ac:dyDescent="0.2">
      <c r="A8" s="15">
        <v>2</v>
      </c>
      <c r="B8" s="11" t="s">
        <v>26</v>
      </c>
      <c r="C8" s="13">
        <v>5</v>
      </c>
      <c r="D8" s="14" t="s">
        <v>27</v>
      </c>
      <c r="E8" s="14">
        <v>12</v>
      </c>
      <c r="F8" s="14" t="s">
        <v>25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5.75" customHeight="1" x14ac:dyDescent="0.2">
      <c r="A9" s="12"/>
      <c r="B9" s="11"/>
      <c r="C9" s="13"/>
      <c r="D9" s="14"/>
      <c r="E9" s="14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.75" customHeight="1" x14ac:dyDescent="0.2">
      <c r="A10" s="15">
        <v>3</v>
      </c>
      <c r="B10" s="11" t="s">
        <v>28</v>
      </c>
      <c r="C10" s="13">
        <v>5</v>
      </c>
      <c r="D10" s="14" t="s">
        <v>27</v>
      </c>
      <c r="E10" s="14">
        <v>12</v>
      </c>
      <c r="F10" s="14" t="s">
        <v>25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5.75" customHeight="1" x14ac:dyDescent="0.2">
      <c r="A11" s="12"/>
      <c r="B11" s="11"/>
      <c r="C11" s="13"/>
      <c r="D11" s="14"/>
      <c r="E11" s="14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5.75" customHeight="1" x14ac:dyDescent="0.2">
      <c r="A12" s="15">
        <v>4</v>
      </c>
      <c r="B12" s="11" t="s">
        <v>29</v>
      </c>
      <c r="C12" s="13">
        <v>5</v>
      </c>
      <c r="D12" s="14" t="s">
        <v>27</v>
      </c>
      <c r="E12" s="14">
        <v>12</v>
      </c>
      <c r="F12" s="14" t="s">
        <v>25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5.75" customHeight="1" x14ac:dyDescent="0.2">
      <c r="A13" s="12"/>
      <c r="B13" s="11"/>
      <c r="C13" s="13"/>
      <c r="D13" s="14"/>
      <c r="E13" s="14"/>
      <c r="F13" s="1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5.75" customHeight="1" x14ac:dyDescent="0.2">
      <c r="A14" s="15">
        <v>5</v>
      </c>
      <c r="B14" s="11" t="s">
        <v>30</v>
      </c>
      <c r="C14" s="13">
        <v>3</v>
      </c>
      <c r="D14" s="14" t="s">
        <v>27</v>
      </c>
      <c r="E14" s="14">
        <v>12</v>
      </c>
      <c r="F14" s="14" t="s">
        <v>25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5.75" customHeight="1" x14ac:dyDescent="0.2">
      <c r="A15" s="12"/>
      <c r="B15" s="11"/>
      <c r="C15" s="13"/>
      <c r="D15" s="14"/>
      <c r="E15" s="14"/>
      <c r="F15" s="1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5.75" customHeight="1" x14ac:dyDescent="0.2">
      <c r="A16" s="16">
        <v>6</v>
      </c>
      <c r="B16" s="17" t="s">
        <v>31</v>
      </c>
      <c r="C16" s="13">
        <v>2</v>
      </c>
      <c r="D16" s="14" t="s">
        <v>27</v>
      </c>
      <c r="E16" s="14">
        <v>12</v>
      </c>
      <c r="F16" s="14" t="s">
        <v>25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.75" customHeight="1" x14ac:dyDescent="0.2">
      <c r="A17" s="1"/>
      <c r="B17" s="11"/>
      <c r="C17" s="13"/>
      <c r="D17" s="14"/>
      <c r="E17" s="14"/>
      <c r="F17" s="1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customHeight="1" x14ac:dyDescent="0.2">
      <c r="A18" s="18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6">
    <mergeCell ref="S4:S5"/>
    <mergeCell ref="G4:R4"/>
    <mergeCell ref="A4:A5"/>
    <mergeCell ref="B4:B5"/>
    <mergeCell ref="C4:D4"/>
    <mergeCell ref="E4:F4"/>
  </mergeCells>
  <pageMargins left="0.7" right="0.7" top="0.75" bottom="0.75" header="0" footer="0"/>
  <pageSetup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tabSelected="1" topLeftCell="G1" workbookViewId="0"/>
  </sheetViews>
  <sheetFormatPr defaultColWidth="14.390625" defaultRowHeight="15" customHeight="1" x14ac:dyDescent="0.2"/>
  <cols>
    <col min="1" max="1" width="9.14453125" customWidth="1"/>
    <col min="2" max="2" width="5.6484375" customWidth="1"/>
    <col min="3" max="3" width="12.64453125" customWidth="1"/>
    <col min="4" max="5" width="50.71484375" customWidth="1"/>
    <col min="6" max="6" width="12.9140625" customWidth="1"/>
    <col min="7" max="7" width="14.390625" customWidth="1"/>
    <col min="8" max="8" width="29.19140625" customWidth="1"/>
    <col min="9" max="9" width="11.02734375" customWidth="1"/>
    <col min="10" max="10" width="10.76171875" customWidth="1"/>
    <col min="11" max="14" width="9.14453125" customWidth="1"/>
  </cols>
  <sheetData>
    <row r="1" spans="1:1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">
      <c r="A4" s="1"/>
      <c r="B4" s="58" t="s">
        <v>32</v>
      </c>
      <c r="C4" s="57"/>
      <c r="D4" s="57"/>
      <c r="E4" s="57"/>
      <c r="F4" s="57"/>
      <c r="G4" s="57"/>
      <c r="H4" s="57"/>
      <c r="I4" s="57"/>
      <c r="J4" s="57"/>
      <c r="K4" s="1"/>
      <c r="L4" s="1"/>
      <c r="M4" s="1"/>
      <c r="N4" s="1"/>
    </row>
    <row r="5" spans="1:14" ht="15.75" customHeight="1" x14ac:dyDescent="0.2">
      <c r="A5" s="1"/>
      <c r="B5" s="21"/>
      <c r="C5" s="21"/>
      <c r="D5" s="21"/>
      <c r="E5" s="21"/>
      <c r="F5" s="21"/>
      <c r="G5" s="21"/>
      <c r="H5" s="21"/>
      <c r="I5" s="21"/>
      <c r="J5" s="21"/>
      <c r="K5" s="1"/>
      <c r="L5" s="1"/>
      <c r="M5" s="1"/>
      <c r="N5" s="1"/>
    </row>
    <row r="6" spans="1:14" ht="15.75" customHeight="1" x14ac:dyDescent="0.2">
      <c r="A6" s="1"/>
      <c r="B6" s="1"/>
      <c r="C6" s="56" t="s">
        <v>33</v>
      </c>
      <c r="D6" s="57"/>
      <c r="E6" s="1" t="s">
        <v>34</v>
      </c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">
      <c r="A7" s="1"/>
      <c r="B7" s="1"/>
      <c r="C7" s="56" t="s">
        <v>35</v>
      </c>
      <c r="D7" s="57"/>
      <c r="E7" s="1" t="s">
        <v>36</v>
      </c>
      <c r="F7" s="1"/>
      <c r="G7" s="1"/>
      <c r="H7" s="1"/>
      <c r="I7" s="1"/>
      <c r="J7" s="1"/>
      <c r="K7" s="1"/>
      <c r="L7" s="1"/>
      <c r="M7" s="1"/>
      <c r="N7" s="1"/>
    </row>
    <row r="8" spans="1:14" ht="15.75" customHeight="1" x14ac:dyDescent="0.2">
      <c r="A8" s="1"/>
      <c r="B8" s="1"/>
      <c r="C8" s="56" t="s">
        <v>37</v>
      </c>
      <c r="D8" s="57"/>
      <c r="E8" s="1" t="s">
        <v>38</v>
      </c>
      <c r="F8" s="1"/>
      <c r="G8" s="1"/>
      <c r="H8" s="1"/>
      <c r="I8" s="1"/>
      <c r="J8" s="1"/>
      <c r="K8" s="1"/>
      <c r="L8" s="1"/>
      <c r="M8" s="1"/>
      <c r="N8" s="1"/>
    </row>
    <row r="9" spans="1:14" ht="15.75" customHeight="1" x14ac:dyDescent="0.2">
      <c r="A9" s="1"/>
      <c r="B9" s="1"/>
      <c r="C9" s="56" t="s">
        <v>39</v>
      </c>
      <c r="D9" s="57"/>
      <c r="E9" s="1" t="s">
        <v>40</v>
      </c>
      <c r="F9" s="1"/>
      <c r="G9" s="1"/>
      <c r="H9" s="1"/>
      <c r="I9" s="1"/>
      <c r="J9" s="1"/>
      <c r="K9" s="1"/>
      <c r="L9" s="1"/>
      <c r="M9" s="1"/>
      <c r="N9" s="1"/>
    </row>
    <row r="10" spans="1:14" ht="15.75" customHeight="1" x14ac:dyDescent="0.2">
      <c r="A10" s="1"/>
      <c r="B10" s="1"/>
      <c r="C10" s="56" t="s">
        <v>41</v>
      </c>
      <c r="D10" s="57"/>
      <c r="E10" s="1" t="s">
        <v>42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15.75" customHeight="1" x14ac:dyDescent="0.2">
      <c r="A11" s="1"/>
      <c r="B11" s="1"/>
      <c r="C11" s="22"/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customHeight="1" x14ac:dyDescent="0.2">
      <c r="A13" s="1"/>
      <c r="B13" s="10"/>
      <c r="C13" s="10"/>
      <c r="D13" s="10" t="s">
        <v>43</v>
      </c>
      <c r="E13" s="51" t="s">
        <v>44</v>
      </c>
      <c r="F13" s="52"/>
      <c r="G13" s="52"/>
      <c r="H13" s="52"/>
      <c r="I13" s="53"/>
      <c r="J13" s="10" t="s">
        <v>45</v>
      </c>
      <c r="K13" s="1"/>
      <c r="L13" s="1"/>
      <c r="M13" s="1"/>
      <c r="N13" s="1"/>
    </row>
    <row r="14" spans="1:14" ht="15.75" customHeight="1" x14ac:dyDescent="0.2">
      <c r="A14" s="1"/>
      <c r="B14" s="14" t="s">
        <v>1</v>
      </c>
      <c r="C14" s="14" t="s">
        <v>4</v>
      </c>
      <c r="D14" s="14" t="s">
        <v>46</v>
      </c>
      <c r="E14" s="59" t="s">
        <v>47</v>
      </c>
      <c r="F14" s="53"/>
      <c r="G14" s="14" t="s">
        <v>48</v>
      </c>
      <c r="H14" s="14" t="s">
        <v>49</v>
      </c>
      <c r="I14" s="14" t="s">
        <v>50</v>
      </c>
      <c r="J14" s="11"/>
      <c r="K14" s="1"/>
      <c r="L14" s="1"/>
      <c r="M14" s="1"/>
      <c r="N14" s="1"/>
    </row>
    <row r="15" spans="1:14" ht="15.75" customHeight="1" x14ac:dyDescent="0.2">
      <c r="A15" s="1"/>
      <c r="B15" s="14"/>
      <c r="C15" s="14"/>
      <c r="D15" s="14" t="s">
        <v>51</v>
      </c>
      <c r="E15" s="14" t="s">
        <v>52</v>
      </c>
      <c r="F15" s="10" t="s">
        <v>53</v>
      </c>
      <c r="G15" s="14" t="s">
        <v>54</v>
      </c>
      <c r="H15" s="14" t="s">
        <v>55</v>
      </c>
      <c r="I15" s="14" t="s">
        <v>56</v>
      </c>
      <c r="J15" s="11"/>
      <c r="K15" s="1"/>
      <c r="L15" s="1"/>
      <c r="M15" s="1"/>
      <c r="N15" s="1"/>
    </row>
    <row r="16" spans="1:14" ht="15.75" customHeight="1" x14ac:dyDescent="0.2">
      <c r="A16" s="1"/>
      <c r="B16" s="19"/>
      <c r="C16" s="19"/>
      <c r="D16" s="19"/>
      <c r="E16" s="19"/>
      <c r="F16" s="23" t="s">
        <v>57</v>
      </c>
      <c r="G16" s="19"/>
      <c r="H16" s="23" t="s">
        <v>58</v>
      </c>
      <c r="I16" s="19"/>
      <c r="J16" s="19"/>
      <c r="K16" s="1"/>
      <c r="L16" s="1"/>
      <c r="M16" s="1"/>
      <c r="N16" s="1"/>
    </row>
    <row r="17" spans="1:14" ht="15.75" customHeight="1" x14ac:dyDescent="0.2">
      <c r="A17" s="1"/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1"/>
      <c r="L17" s="1"/>
      <c r="M17" s="1"/>
      <c r="N17" s="1"/>
    </row>
    <row r="18" spans="1:14" ht="15.75" customHeight="1" x14ac:dyDescent="0.2">
      <c r="A18" s="1"/>
      <c r="B18" s="6">
        <v>1</v>
      </c>
      <c r="C18" s="25" t="s">
        <v>59</v>
      </c>
      <c r="D18" s="26" t="s">
        <v>60</v>
      </c>
      <c r="E18" s="27" t="s">
        <v>61</v>
      </c>
      <c r="F18" s="6">
        <v>80</v>
      </c>
      <c r="G18" s="6"/>
      <c r="H18" s="6"/>
      <c r="I18" s="6">
        <f>IF(F18&gt;60,100,IF(F18&gt;40,75,IF(F18&gt;30,50,IF(F18&gt;0,25,IF(G18=100,100,IF(H18=0,0))))))</f>
        <v>100</v>
      </c>
      <c r="J18" s="24"/>
      <c r="K18" s="1"/>
      <c r="L18" s="1"/>
      <c r="M18" s="1"/>
      <c r="N18" s="28"/>
    </row>
    <row r="19" spans="1:14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customHeight="1" x14ac:dyDescent="0.2">
      <c r="A20" s="1"/>
      <c r="B20" s="1"/>
      <c r="C20" s="1"/>
      <c r="D20" s="13" t="s">
        <v>62</v>
      </c>
      <c r="E20" s="1"/>
      <c r="F20" s="1"/>
      <c r="G20" s="1"/>
      <c r="H20" s="13" t="s">
        <v>63</v>
      </c>
      <c r="I20" s="1"/>
      <c r="J20" s="1"/>
      <c r="K20" s="1"/>
      <c r="L20" s="1"/>
      <c r="M20" s="1"/>
      <c r="N20" s="1"/>
    </row>
    <row r="21" spans="1:14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x14ac:dyDescent="0.2">
      <c r="A24" s="1"/>
      <c r="B24" s="1"/>
      <c r="C24" s="1"/>
      <c r="D24" s="29" t="s">
        <v>64</v>
      </c>
      <c r="E24" s="1"/>
      <c r="F24" s="1"/>
      <c r="G24" s="1"/>
      <c r="H24" s="29" t="s">
        <v>65</v>
      </c>
      <c r="I24" s="1"/>
      <c r="J24" s="1"/>
      <c r="K24" s="1"/>
      <c r="L24" s="1"/>
      <c r="M24" s="1"/>
      <c r="N24" s="1"/>
    </row>
    <row r="25" spans="1:14" ht="15.75" customHeight="1" x14ac:dyDescent="0.2">
      <c r="A25" s="1"/>
      <c r="B25" s="1"/>
      <c r="C25" s="1"/>
      <c r="D25" s="13" t="s">
        <v>66</v>
      </c>
      <c r="E25" s="1"/>
      <c r="F25" s="1"/>
      <c r="G25" s="1"/>
      <c r="H25" s="13" t="s">
        <v>67</v>
      </c>
      <c r="I25" s="1"/>
      <c r="J25" s="1"/>
      <c r="K25" s="1"/>
      <c r="L25" s="1"/>
      <c r="M25" s="1"/>
      <c r="N25" s="1"/>
    </row>
    <row r="26" spans="1:1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2">
      <c r="A29" s="1"/>
      <c r="B29" s="58" t="s">
        <v>32</v>
      </c>
      <c r="C29" s="57"/>
      <c r="D29" s="57"/>
      <c r="E29" s="57"/>
      <c r="F29" s="57"/>
      <c r="G29" s="57"/>
      <c r="H29" s="57"/>
      <c r="I29" s="57"/>
      <c r="J29" s="57"/>
      <c r="K29" s="1"/>
      <c r="L29" s="1"/>
      <c r="M29" s="1"/>
      <c r="N29" s="1"/>
    </row>
    <row r="30" spans="1:14" ht="15.75" customHeight="1" x14ac:dyDescent="0.2">
      <c r="A30" s="1"/>
      <c r="B30" s="2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</row>
    <row r="31" spans="1:14" ht="15.75" customHeight="1" x14ac:dyDescent="0.2">
      <c r="A31" s="1"/>
      <c r="B31" s="1"/>
      <c r="C31" s="56" t="s">
        <v>33</v>
      </c>
      <c r="D31" s="57"/>
      <c r="E31" s="1" t="s">
        <v>34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">
      <c r="A32" s="1"/>
      <c r="B32" s="1"/>
      <c r="C32" s="56" t="s">
        <v>35</v>
      </c>
      <c r="D32" s="57"/>
      <c r="E32" s="1" t="s">
        <v>36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2">
      <c r="A33" s="1"/>
      <c r="B33" s="1"/>
      <c r="C33" s="56" t="s">
        <v>37</v>
      </c>
      <c r="D33" s="57"/>
      <c r="E33" s="1" t="s">
        <v>38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2">
      <c r="A34" s="1"/>
      <c r="B34" s="1"/>
      <c r="C34" s="56" t="s">
        <v>39</v>
      </c>
      <c r="D34" s="57"/>
      <c r="E34" s="1" t="s">
        <v>40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2">
      <c r="A35" s="1"/>
      <c r="B35" s="1"/>
      <c r="C35" s="56" t="s">
        <v>41</v>
      </c>
      <c r="D35" s="57"/>
      <c r="E35" s="1" t="s">
        <v>68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22"/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0"/>
      <c r="C38" s="10"/>
      <c r="D38" s="10" t="s">
        <v>43</v>
      </c>
      <c r="E38" s="51" t="s">
        <v>44</v>
      </c>
      <c r="F38" s="52"/>
      <c r="G38" s="52"/>
      <c r="H38" s="52"/>
      <c r="I38" s="53"/>
      <c r="J38" s="10" t="s">
        <v>45</v>
      </c>
      <c r="K38" s="1"/>
      <c r="L38" s="1"/>
      <c r="M38" s="1"/>
      <c r="N38" s="1"/>
    </row>
    <row r="39" spans="1:14" ht="15.75" customHeight="1" x14ac:dyDescent="0.2">
      <c r="A39" s="1"/>
      <c r="B39" s="14" t="s">
        <v>1</v>
      </c>
      <c r="C39" s="14" t="s">
        <v>4</v>
      </c>
      <c r="D39" s="14" t="s">
        <v>46</v>
      </c>
      <c r="E39" s="59" t="s">
        <v>47</v>
      </c>
      <c r="F39" s="53"/>
      <c r="G39" s="14" t="s">
        <v>48</v>
      </c>
      <c r="H39" s="14" t="s">
        <v>49</v>
      </c>
      <c r="I39" s="14" t="s">
        <v>50</v>
      </c>
      <c r="J39" s="11"/>
      <c r="K39" s="1"/>
      <c r="L39" s="1"/>
      <c r="M39" s="1"/>
      <c r="N39" s="1"/>
    </row>
    <row r="40" spans="1:14" ht="15.75" customHeight="1" x14ac:dyDescent="0.2">
      <c r="A40" s="1"/>
      <c r="B40" s="14"/>
      <c r="C40" s="14"/>
      <c r="D40" s="14" t="s">
        <v>51</v>
      </c>
      <c r="E40" s="14" t="s">
        <v>52</v>
      </c>
      <c r="F40" s="10" t="s">
        <v>53</v>
      </c>
      <c r="G40" s="14" t="s">
        <v>54</v>
      </c>
      <c r="H40" s="14" t="s">
        <v>55</v>
      </c>
      <c r="I40" s="14" t="s">
        <v>56</v>
      </c>
      <c r="J40" s="11"/>
      <c r="K40" s="1"/>
      <c r="L40" s="1"/>
      <c r="M40" s="1"/>
      <c r="N40" s="1"/>
    </row>
    <row r="41" spans="1:14" ht="15.75" customHeight="1" x14ac:dyDescent="0.2">
      <c r="A41" s="1"/>
      <c r="B41" s="19"/>
      <c r="C41" s="19"/>
      <c r="D41" s="19"/>
      <c r="E41" s="19"/>
      <c r="F41" s="23" t="s">
        <v>57</v>
      </c>
      <c r="G41" s="19"/>
      <c r="H41" s="23" t="s">
        <v>58</v>
      </c>
      <c r="I41" s="19"/>
      <c r="J41" s="19"/>
      <c r="K41" s="1"/>
      <c r="L41" s="1"/>
      <c r="M41" s="1"/>
      <c r="N41" s="1"/>
    </row>
    <row r="42" spans="1:14" ht="15.75" customHeight="1" x14ac:dyDescent="0.2">
      <c r="A42" s="1"/>
      <c r="B42" s="24">
        <v>1</v>
      </c>
      <c r="C42" s="24">
        <v>2</v>
      </c>
      <c r="D42" s="24">
        <v>3</v>
      </c>
      <c r="E42" s="24">
        <v>4</v>
      </c>
      <c r="F42" s="24">
        <v>5</v>
      </c>
      <c r="G42" s="24">
        <v>6</v>
      </c>
      <c r="H42" s="24">
        <v>7</v>
      </c>
      <c r="I42" s="24">
        <v>8</v>
      </c>
      <c r="J42" s="24">
        <v>9</v>
      </c>
      <c r="K42" s="1"/>
      <c r="L42" s="1"/>
      <c r="M42" s="1"/>
      <c r="N42" s="1"/>
    </row>
    <row r="43" spans="1:14" ht="15.75" customHeight="1" x14ac:dyDescent="0.2">
      <c r="A43" s="1"/>
      <c r="B43" s="6">
        <v>1</v>
      </c>
      <c r="C43" s="25" t="s">
        <v>59</v>
      </c>
      <c r="D43" s="30" t="s">
        <v>28</v>
      </c>
      <c r="E43" s="27" t="s">
        <v>69</v>
      </c>
      <c r="F43" s="6"/>
      <c r="G43" s="6">
        <v>100</v>
      </c>
      <c r="H43" s="6"/>
      <c r="I43" s="6">
        <f>IF(F43&gt;60,100,IF(F43&gt;40,75,IF(F43&gt;30,50,IF(F43&gt;0,25,IF(G43=100,100,IF(H43=0,0))))))</f>
        <v>100</v>
      </c>
      <c r="J43" s="24"/>
      <c r="K43" s="1"/>
      <c r="L43" s="1"/>
      <c r="M43" s="1"/>
      <c r="N43" s="1"/>
    </row>
    <row r="44" spans="1:1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"/>
      <c r="D45" s="13" t="s">
        <v>62</v>
      </c>
      <c r="E45" s="1"/>
      <c r="F45" s="1"/>
      <c r="G45" s="1"/>
      <c r="H45" s="13" t="s">
        <v>63</v>
      </c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"/>
      <c r="D49" s="29" t="s">
        <v>64</v>
      </c>
      <c r="E49" s="1"/>
      <c r="F49" s="1"/>
      <c r="G49" s="1"/>
      <c r="H49" s="29" t="s">
        <v>65</v>
      </c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"/>
      <c r="D50" s="13" t="s">
        <v>66</v>
      </c>
      <c r="E50" s="1"/>
      <c r="F50" s="1"/>
      <c r="G50" s="1"/>
      <c r="H50" s="13" t="s">
        <v>67</v>
      </c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</sheetData>
  <mergeCells count="16">
    <mergeCell ref="B4:J4"/>
    <mergeCell ref="C6:D6"/>
    <mergeCell ref="C10:D10"/>
    <mergeCell ref="C7:D7"/>
    <mergeCell ref="C8:D8"/>
    <mergeCell ref="E39:F39"/>
    <mergeCell ref="E14:F14"/>
    <mergeCell ref="E13:I13"/>
    <mergeCell ref="C9:D9"/>
    <mergeCell ref="C35:D35"/>
    <mergeCell ref="E38:I38"/>
    <mergeCell ref="B29:J29"/>
    <mergeCell ref="C31:D31"/>
    <mergeCell ref="C32:D32"/>
    <mergeCell ref="C33:D33"/>
    <mergeCell ref="C34:D34"/>
  </mergeCells>
  <pageMargins left="0.7" right="0.16" top="0.45" bottom="0" header="0" footer="0"/>
  <pageSetup paperSize="5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"/>
  <sheetViews>
    <sheetView workbookViewId="0"/>
  </sheetViews>
  <sheetFormatPr defaultColWidth="14.390625" defaultRowHeight="15" customHeight="1" x14ac:dyDescent="0.2"/>
  <cols>
    <col min="1" max="1" width="9.14453125" customWidth="1"/>
    <col min="2" max="2" width="4.16796875" customWidth="1"/>
    <col min="3" max="3" width="9.01171875" customWidth="1"/>
    <col min="4" max="4" width="11.296875" customWidth="1"/>
    <col min="5" max="6" width="12.64453125" customWidth="1"/>
    <col min="7" max="7" width="15.87109375" customWidth="1"/>
    <col min="8" max="8" width="17.484375" customWidth="1"/>
    <col min="9" max="12" width="12.64453125" customWidth="1"/>
    <col min="13" max="14" width="15.73828125" customWidth="1"/>
    <col min="15" max="15" width="13.98828125" customWidth="1"/>
    <col min="16" max="16" width="10.4921875" customWidth="1"/>
    <col min="17" max="17" width="14.796875" customWidth="1"/>
    <col min="18" max="22" width="9.14453125" customWidth="1"/>
  </cols>
  <sheetData>
    <row r="1" spans="1:22" ht="15.75" customHeight="1" x14ac:dyDescent="0.2">
      <c r="A1" s="1"/>
      <c r="B1" s="2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">
      <c r="A2" s="1"/>
      <c r="B2" s="49" t="s">
        <v>1</v>
      </c>
      <c r="C2" s="49" t="s">
        <v>71</v>
      </c>
      <c r="D2" s="49" t="s">
        <v>72</v>
      </c>
      <c r="E2" s="31" t="s">
        <v>73</v>
      </c>
      <c r="F2" s="31" t="s">
        <v>74</v>
      </c>
      <c r="G2" s="51" t="s">
        <v>75</v>
      </c>
      <c r="H2" s="53"/>
      <c r="I2" s="61" t="s">
        <v>76</v>
      </c>
      <c r="J2" s="61" t="s">
        <v>77</v>
      </c>
      <c r="K2" s="61" t="s">
        <v>78</v>
      </c>
      <c r="L2" s="61" t="s">
        <v>79</v>
      </c>
      <c r="M2" s="61" t="s">
        <v>80</v>
      </c>
      <c r="N2" s="61" t="s">
        <v>81</v>
      </c>
      <c r="O2" s="61" t="s">
        <v>82</v>
      </c>
      <c r="P2" s="1"/>
      <c r="Q2" s="1"/>
      <c r="R2" s="1"/>
      <c r="S2" s="1"/>
      <c r="T2" s="1"/>
      <c r="U2" s="1"/>
      <c r="V2" s="1"/>
    </row>
    <row r="3" spans="1:22" ht="15.75" customHeight="1" x14ac:dyDescent="0.2">
      <c r="A3" s="1"/>
      <c r="B3" s="50"/>
      <c r="C3" s="50"/>
      <c r="D3" s="50"/>
      <c r="E3" s="32">
        <v>0.6</v>
      </c>
      <c r="F3" s="32">
        <v>0.4</v>
      </c>
      <c r="G3" s="6" t="s">
        <v>83</v>
      </c>
      <c r="H3" s="6" t="s">
        <v>84</v>
      </c>
      <c r="I3" s="62"/>
      <c r="J3" s="62"/>
      <c r="K3" s="62"/>
      <c r="L3" s="62"/>
      <c r="M3" s="62"/>
      <c r="N3" s="62"/>
      <c r="O3" s="62"/>
      <c r="P3" s="1"/>
      <c r="Q3" s="33"/>
      <c r="R3" s="1" t="s">
        <v>85</v>
      </c>
      <c r="S3" s="1"/>
      <c r="T3" s="1"/>
      <c r="U3" s="1"/>
      <c r="V3" s="1"/>
    </row>
    <row r="4" spans="1:22" ht="15.75" customHeight="1" x14ac:dyDescent="0.2">
      <c r="A4" s="1"/>
      <c r="B4" s="24" t="s">
        <v>86</v>
      </c>
      <c r="C4" s="24" t="s">
        <v>87</v>
      </c>
      <c r="D4" s="24" t="s">
        <v>88</v>
      </c>
      <c r="E4" s="24" t="s">
        <v>89</v>
      </c>
      <c r="F4" s="24" t="s">
        <v>90</v>
      </c>
      <c r="G4" s="24" t="s">
        <v>91</v>
      </c>
      <c r="H4" s="24" t="s">
        <v>92</v>
      </c>
      <c r="I4" s="50"/>
      <c r="J4" s="50"/>
      <c r="K4" s="50"/>
      <c r="L4" s="50"/>
      <c r="M4" s="50"/>
      <c r="N4" s="50"/>
      <c r="O4" s="50"/>
      <c r="P4" s="1"/>
      <c r="Q4" s="34"/>
      <c r="R4" s="1" t="s">
        <v>93</v>
      </c>
      <c r="S4" s="1"/>
      <c r="T4" s="1"/>
      <c r="U4" s="1"/>
      <c r="V4" s="1"/>
    </row>
    <row r="5" spans="1:22" ht="15.75" customHeight="1" x14ac:dyDescent="0.2">
      <c r="A5" s="1"/>
      <c r="B5" s="24">
        <v>1</v>
      </c>
      <c r="C5" s="35" t="s">
        <v>94</v>
      </c>
      <c r="D5" s="36">
        <v>8000000</v>
      </c>
      <c r="E5" s="37">
        <f>D5*E3</f>
        <v>4800000</v>
      </c>
      <c r="F5" s="37">
        <f>D5*F3</f>
        <v>3200000</v>
      </c>
      <c r="G5" s="24" t="s">
        <v>95</v>
      </c>
      <c r="H5" s="38">
        <v>0.15</v>
      </c>
      <c r="I5" s="35">
        <v>3</v>
      </c>
      <c r="J5" s="35">
        <v>2</v>
      </c>
      <c r="K5" s="39">
        <v>60</v>
      </c>
      <c r="L5" s="35">
        <v>0</v>
      </c>
      <c r="M5" s="35" t="s">
        <v>96</v>
      </c>
      <c r="N5" s="35">
        <v>0</v>
      </c>
      <c r="O5" s="35">
        <v>20</v>
      </c>
      <c r="P5" s="1"/>
      <c r="Q5" s="1"/>
      <c r="R5" s="1"/>
      <c r="S5" s="1"/>
      <c r="T5" s="1"/>
      <c r="U5" s="1"/>
      <c r="V5" s="1"/>
    </row>
    <row r="6" spans="1:22" ht="15.75" customHeight="1" x14ac:dyDescent="0.2">
      <c r="A6" s="1"/>
      <c r="B6" s="13"/>
      <c r="C6" s="1"/>
      <c r="D6" s="40"/>
      <c r="E6" s="40"/>
      <c r="F6" s="40"/>
      <c r="G6" s="13"/>
      <c r="H6" s="41"/>
      <c r="I6" s="1"/>
      <c r="J6" s="1"/>
      <c r="K6" s="42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1"/>
      <c r="B7" s="13"/>
      <c r="C7" s="1"/>
      <c r="D7" s="40"/>
      <c r="E7" s="40"/>
      <c r="F7" s="40"/>
      <c r="G7" s="13"/>
      <c r="H7" s="41"/>
      <c r="I7" s="1"/>
      <c r="J7" s="1"/>
      <c r="K7" s="42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1"/>
      <c r="B8" s="13"/>
      <c r="C8" s="1"/>
      <c r="D8" s="40"/>
      <c r="E8" s="40"/>
      <c r="F8" s="40"/>
      <c r="G8" s="13"/>
      <c r="H8" s="41"/>
      <c r="I8" s="1"/>
      <c r="J8" s="1"/>
      <c r="K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1"/>
      <c r="B10" s="2" t="s">
        <v>97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9.75" customHeight="1" x14ac:dyDescent="0.2">
      <c r="A11" s="1"/>
      <c r="B11" s="54" t="s">
        <v>1</v>
      </c>
      <c r="C11" s="60" t="s">
        <v>98</v>
      </c>
      <c r="D11" s="53"/>
      <c r="E11" s="55" t="s">
        <v>99</v>
      </c>
      <c r="F11" s="52"/>
      <c r="G11" s="52"/>
      <c r="H11" s="52"/>
      <c r="I11" s="52"/>
      <c r="J11" s="53"/>
      <c r="K11" s="55" t="s">
        <v>80</v>
      </c>
      <c r="L11" s="53"/>
      <c r="M11" s="55" t="s">
        <v>100</v>
      </c>
      <c r="N11" s="53"/>
      <c r="O11" s="49" t="s">
        <v>101</v>
      </c>
      <c r="P11" s="49" t="s">
        <v>102</v>
      </c>
      <c r="Q11" s="49" t="s">
        <v>103</v>
      </c>
      <c r="R11" s="1"/>
      <c r="S11" s="1"/>
      <c r="T11" s="1"/>
      <c r="U11" s="1"/>
      <c r="V11" s="1"/>
    </row>
    <row r="12" spans="1:22" ht="63" customHeight="1" x14ac:dyDescent="0.2">
      <c r="A12" s="1"/>
      <c r="B12" s="50"/>
      <c r="C12" s="31" t="s">
        <v>104</v>
      </c>
      <c r="D12" s="31" t="s">
        <v>105</v>
      </c>
      <c r="E12" s="31" t="s">
        <v>106</v>
      </c>
      <c r="F12" s="31" t="s">
        <v>107</v>
      </c>
      <c r="G12" s="31" t="s">
        <v>108</v>
      </c>
      <c r="H12" s="31" t="s">
        <v>109</v>
      </c>
      <c r="I12" s="31" t="s">
        <v>110</v>
      </c>
      <c r="J12" s="31" t="s">
        <v>111</v>
      </c>
      <c r="K12" s="31" t="s">
        <v>112</v>
      </c>
      <c r="L12" s="31" t="s">
        <v>113</v>
      </c>
      <c r="M12" s="31" t="s">
        <v>112</v>
      </c>
      <c r="N12" s="31" t="s">
        <v>113</v>
      </c>
      <c r="O12" s="50"/>
      <c r="P12" s="50"/>
      <c r="Q12" s="50"/>
      <c r="R12" s="1"/>
      <c r="S12" s="1"/>
      <c r="T12" s="1"/>
      <c r="U12" s="1"/>
      <c r="V12" s="1"/>
    </row>
    <row r="13" spans="1:22" ht="15.75" customHeight="1" x14ac:dyDescent="0.2">
      <c r="A13" s="1"/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 t="s">
        <v>114</v>
      </c>
      <c r="J13" s="24">
        <v>9</v>
      </c>
      <c r="K13" s="24">
        <v>10</v>
      </c>
      <c r="L13" s="24">
        <v>11</v>
      </c>
      <c r="M13" s="24">
        <v>12</v>
      </c>
      <c r="N13" s="24">
        <v>13</v>
      </c>
      <c r="O13" s="24" t="s">
        <v>115</v>
      </c>
      <c r="P13" s="24">
        <v>15</v>
      </c>
      <c r="Q13" s="24" t="s">
        <v>116</v>
      </c>
      <c r="R13" s="1"/>
      <c r="S13" s="1"/>
      <c r="T13" s="1"/>
      <c r="U13" s="1"/>
      <c r="V13" s="1"/>
    </row>
    <row r="14" spans="1:22" ht="15.75" customHeight="1" x14ac:dyDescent="0.2">
      <c r="A14" s="1"/>
      <c r="B14" s="24">
        <v>1</v>
      </c>
      <c r="C14" s="43">
        <v>20</v>
      </c>
      <c r="D14" s="44">
        <f>(C14/O5)*E5</f>
        <v>4800000</v>
      </c>
      <c r="E14" s="43">
        <f>IF(I5=0,0,IF(I5&gt;=1,I5*5%))</f>
        <v>0.15000000000000002</v>
      </c>
      <c r="F14" s="43">
        <f>IF(J5=0,0,IF(J5&gt;=1,J5*2%))</f>
        <v>0.04</v>
      </c>
      <c r="G14" s="45">
        <f t="shared" ref="G14:H14" si="0">IF(K5&gt;91,1.5%,IF(K5&gt;60,1.25%,IF(K5&gt;30,1%,IF(K5&gt;0,0.5%,IF(K5=0,0)))))</f>
        <v>0.01</v>
      </c>
      <c r="H14" s="45">
        <f t="shared" si="0"/>
        <v>0</v>
      </c>
      <c r="I14" s="43">
        <f>SUM(E14:H14)</f>
        <v>0.20000000000000004</v>
      </c>
      <c r="J14" s="44">
        <f>F5-(I14*F5)</f>
        <v>2560000</v>
      </c>
      <c r="K14" s="46" t="str">
        <f>IF(M5="ringan","20%",IF(M5="sedang","30%",IF(M5="berat","40%",(IF(M5="",0)))))</f>
        <v>20%</v>
      </c>
      <c r="L14" s="44">
        <f>K14*D5</f>
        <v>1600000</v>
      </c>
      <c r="M14" s="43">
        <f>25%*N5</f>
        <v>0</v>
      </c>
      <c r="N14" s="44">
        <f>M14*D5</f>
        <v>0</v>
      </c>
      <c r="O14" s="44">
        <f>D14+J14-L14-N14</f>
        <v>5760000</v>
      </c>
      <c r="P14" s="44">
        <f>O14*H5</f>
        <v>864000</v>
      </c>
      <c r="Q14" s="44">
        <f>O14-P14</f>
        <v>4896000</v>
      </c>
      <c r="R14" s="1"/>
      <c r="S14" s="1"/>
      <c r="T14" s="1"/>
      <c r="U14" s="1"/>
      <c r="V14" s="1"/>
    </row>
    <row r="15" spans="1:22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47"/>
    </row>
    <row r="16" spans="1:22" ht="15.75" customHeight="1" x14ac:dyDescent="0.2">
      <c r="A16" s="1"/>
      <c r="B16" s="1"/>
      <c r="C16" s="1" t="s">
        <v>117</v>
      </c>
      <c r="D16" s="1" t="s">
        <v>118</v>
      </c>
      <c r="E16" s="1" t="s">
        <v>119</v>
      </c>
      <c r="F16" s="1" t="s">
        <v>120</v>
      </c>
      <c r="G16" s="1" t="s">
        <v>121</v>
      </c>
      <c r="H16" s="1" t="s">
        <v>122</v>
      </c>
      <c r="I16" s="1"/>
      <c r="J16" s="1" t="s">
        <v>118</v>
      </c>
      <c r="K16" s="1"/>
      <c r="L16" s="1" t="s">
        <v>118</v>
      </c>
      <c r="M16" s="1" t="s">
        <v>123</v>
      </c>
      <c r="N16" s="1" t="s">
        <v>118</v>
      </c>
      <c r="O16" s="1"/>
      <c r="P16" s="1" t="s">
        <v>124</v>
      </c>
      <c r="Q16" s="1"/>
      <c r="R16" s="1"/>
      <c r="S16" s="1"/>
      <c r="T16" s="1"/>
      <c r="U16" s="1"/>
      <c r="V16" s="1"/>
    </row>
    <row r="17" spans="1:22" ht="15.75" customHeight="1" x14ac:dyDescent="0.2">
      <c r="A17" s="1"/>
      <c r="B17" s="1"/>
      <c r="C17" s="1" t="s">
        <v>84</v>
      </c>
      <c r="D17" s="1" t="s">
        <v>125</v>
      </c>
      <c r="E17" s="1" t="s">
        <v>126</v>
      </c>
      <c r="F17" s="1" t="s">
        <v>127</v>
      </c>
      <c r="G17" s="1" t="s">
        <v>128</v>
      </c>
      <c r="H17" s="1" t="s">
        <v>128</v>
      </c>
      <c r="I17" s="1"/>
      <c r="J17" s="1" t="s">
        <v>129</v>
      </c>
      <c r="K17" s="1"/>
      <c r="L17" s="1" t="s">
        <v>130</v>
      </c>
      <c r="M17" s="1" t="s">
        <v>131</v>
      </c>
      <c r="N17" s="1" t="s">
        <v>132</v>
      </c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">
      <c r="A18" s="1"/>
      <c r="B18" s="1"/>
      <c r="C18" s="1" t="s">
        <v>133</v>
      </c>
      <c r="D18" s="1" t="s">
        <v>134</v>
      </c>
      <c r="E18" s="1" t="s">
        <v>135</v>
      </c>
      <c r="F18" s="1" t="s">
        <v>135</v>
      </c>
      <c r="G18" s="1" t="s">
        <v>136</v>
      </c>
      <c r="H18" s="1" t="s">
        <v>137</v>
      </c>
      <c r="I18" s="1"/>
      <c r="J18" s="1" t="s">
        <v>138</v>
      </c>
      <c r="K18" s="1"/>
      <c r="L18" s="1" t="s">
        <v>139</v>
      </c>
      <c r="M18" s="1" t="s">
        <v>140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">
      <c r="A19" s="1"/>
      <c r="B19" s="1"/>
      <c r="C19" s="1" t="s">
        <v>141</v>
      </c>
      <c r="D19" s="1" t="s">
        <v>142</v>
      </c>
      <c r="E19" s="1"/>
      <c r="F19" s="1"/>
      <c r="G19" s="1" t="s">
        <v>143</v>
      </c>
      <c r="H19" s="1" t="s">
        <v>143</v>
      </c>
      <c r="I19" s="1"/>
      <c r="J19" s="1" t="s">
        <v>144</v>
      </c>
      <c r="K19" s="1" t="s">
        <v>145</v>
      </c>
      <c r="L19" s="1"/>
      <c r="M19" s="1" t="s">
        <v>135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">
      <c r="A20" s="1"/>
      <c r="B20" s="1"/>
      <c r="C20" s="1" t="s">
        <v>146</v>
      </c>
      <c r="D20" s="1" t="s">
        <v>147</v>
      </c>
      <c r="E20" s="1"/>
      <c r="F20" s="1"/>
      <c r="G20" s="1" t="s">
        <v>148</v>
      </c>
      <c r="H20" s="1" t="s">
        <v>148</v>
      </c>
      <c r="I20" s="1"/>
      <c r="J20" s="1" t="s">
        <v>149</v>
      </c>
      <c r="K20" s="2" t="s">
        <v>150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1"/>
      <c r="B21" s="1"/>
      <c r="C21" s="1"/>
      <c r="D21" s="1" t="s">
        <v>151</v>
      </c>
      <c r="E21" s="1"/>
      <c r="F21" s="1"/>
      <c r="G21" s="1"/>
      <c r="H21" s="1"/>
      <c r="I21" s="1"/>
      <c r="J21" s="1"/>
      <c r="K21" s="1" t="s">
        <v>152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 t="s">
        <v>153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154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2" t="s">
        <v>155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 t="s">
        <v>156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 t="s">
        <v>157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158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159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 t="s">
        <v>160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 t="s">
        <v>161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 t="s">
        <v>162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"/>
      <c r="B32" s="1"/>
      <c r="C32" s="1"/>
      <c r="D32" s="1"/>
      <c r="E32" s="1" t="s">
        <v>163</v>
      </c>
      <c r="F32" s="1"/>
      <c r="G32" s="1"/>
      <c r="H32" s="1"/>
      <c r="I32" s="1"/>
      <c r="J32" s="1"/>
      <c r="K32" s="1"/>
      <c r="L32" s="1"/>
      <c r="M32" s="1"/>
      <c r="N32" s="1"/>
      <c r="O32" s="1" t="s">
        <v>164</v>
      </c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20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5">
      <c r="A74" s="4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5">
      <c r="A75" s="4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5">
      <c r="A76" s="4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5">
      <c r="A77" s="4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5">
      <c r="A78" s="4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5">
      <c r="A79" s="4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5">
      <c r="A80" s="4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5">
      <c r="A81" s="4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5">
      <c r="A82" s="4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5">
      <c r="A83" s="4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5">
      <c r="A84" s="4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5">
      <c r="A85" s="4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5">
      <c r="A86" s="4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5">
      <c r="A87" s="4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5">
      <c r="A88" s="4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5">
      <c r="A89" s="4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5">
      <c r="A90" s="4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5">
      <c r="A91" s="4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5">
      <c r="A92" s="4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5">
      <c r="A93" s="4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</sheetData>
  <mergeCells count="19">
    <mergeCell ref="Q11:Q12"/>
    <mergeCell ref="M11:N11"/>
    <mergeCell ref="M2:M4"/>
    <mergeCell ref="N2:N4"/>
    <mergeCell ref="O2:O4"/>
    <mergeCell ref="O11:O12"/>
    <mergeCell ref="P11:P12"/>
    <mergeCell ref="B11:B12"/>
    <mergeCell ref="C11:D11"/>
    <mergeCell ref="E11:J11"/>
    <mergeCell ref="K11:L11"/>
    <mergeCell ref="L2:L4"/>
    <mergeCell ref="J2:J4"/>
    <mergeCell ref="K2:K4"/>
    <mergeCell ref="B2:B3"/>
    <mergeCell ref="C2:C3"/>
    <mergeCell ref="D2:D3"/>
    <mergeCell ref="G2:H2"/>
    <mergeCell ref="I2:I4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URAIAN TUGAS SKP</vt:lpstr>
      <vt:lpstr>LapHar</vt:lpstr>
      <vt:lpstr>Hitung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pece</cp:lastModifiedBy>
  <cp:lastPrinted>2020-03-10T03:29:29Z</cp:lastPrinted>
  <dcterms:created xsi:type="dcterms:W3CDTF">2020-02-28T00:53:06Z</dcterms:created>
  <dcterms:modified xsi:type="dcterms:W3CDTF">2020-03-18T05:03:55Z</dcterms:modified>
</cp:coreProperties>
</file>